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thegamik/Desktop/Karacabey MYO/MEDEK/ÖDR_Süt/Kanıtlar/Ölçüt 2/Ölçüt 2.5/"/>
    </mc:Choice>
  </mc:AlternateContent>
  <xr:revisionPtr revIDLastSave="0" documentId="13_ncr:1_{6328ED12-C5E8-EC48-840E-2586336DD65D}" xr6:coauthVersionLast="47" xr6:coauthVersionMax="47" xr10:uidLastSave="{00000000-0000-0000-0000-000000000000}"/>
  <bookViews>
    <workbookView xWindow="15100" yWindow="660" windowWidth="15140" windowHeight="17440" tabRatio="833" firstSheet="1" activeTab="3" xr2:uid="{00000000-000D-0000-FFFF-FFFF00000000}"/>
  </bookViews>
  <sheets>
    <sheet name="P. Eğitim Amaçları ve Hedefleri" sheetId="2" r:id="rId1"/>
    <sheet name="PEA, PH ve APG Ölçümü" sheetId="1" r:id="rId2"/>
    <sheet name="Program Çıktıları" sheetId="3" r:id="rId3"/>
    <sheet name="PEA, PH-PÇ Tutarlılığı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J21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H19" i="1" s="1"/>
  <c r="G20" i="1"/>
  <c r="G21" i="1"/>
  <c r="G22" i="1"/>
  <c r="G3" i="1"/>
  <c r="J17" i="1"/>
  <c r="J13" i="1"/>
  <c r="J15" i="1"/>
  <c r="J11" i="1"/>
  <c r="J9" i="1"/>
  <c r="F22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H20" i="1" l="1"/>
  <c r="I19" i="1" s="1"/>
  <c r="K19" i="1" s="1"/>
  <c r="H18" i="1"/>
  <c r="H17" i="1"/>
  <c r="H16" i="1"/>
  <c r="H22" i="1"/>
  <c r="H13" i="1"/>
  <c r="H11" i="1"/>
  <c r="H21" i="1"/>
  <c r="H10" i="1"/>
  <c r="H9" i="1"/>
  <c r="H15" i="1"/>
  <c r="H14" i="1"/>
  <c r="H12" i="1"/>
  <c r="F8" i="1"/>
  <c r="H8" i="1" s="1"/>
  <c r="I21" i="1" l="1"/>
  <c r="K21" i="1" s="1"/>
  <c r="I17" i="1"/>
  <c r="K17" i="1" s="1"/>
  <c r="L17" i="1" s="1"/>
  <c r="I13" i="1"/>
  <c r="K13" i="1" s="1"/>
  <c r="I9" i="1"/>
  <c r="K9" i="1" s="1"/>
  <c r="L9" i="1" s="1"/>
  <c r="I15" i="1"/>
  <c r="K15" i="1" s="1"/>
  <c r="I11" i="1"/>
  <c r="K11" i="1" s="1"/>
  <c r="F3" i="1"/>
  <c r="H3" i="1" s="1"/>
  <c r="F5" i="1"/>
  <c r="H5" i="1" s="1"/>
  <c r="F6" i="1"/>
  <c r="H6" i="1" s="1"/>
  <c r="F7" i="1"/>
  <c r="F4" i="1"/>
  <c r="H4" i="1" s="1"/>
  <c r="J5" i="1"/>
  <c r="J7" i="1"/>
  <c r="J3" i="1"/>
  <c r="L13" i="1" l="1"/>
  <c r="H7" i="1"/>
  <c r="I7" i="1" s="1"/>
  <c r="K7" i="1" s="1"/>
  <c r="I3" i="1"/>
  <c r="K3" i="1" s="1"/>
  <c r="I5" i="1"/>
  <c r="K5" i="1" s="1"/>
  <c r="L3" i="1" l="1"/>
</calcChain>
</file>

<file path=xl/sharedStrings.xml><?xml version="1.0" encoding="utf-8"?>
<sst xmlns="http://schemas.openxmlformats.org/spreadsheetml/2006/main" count="197" uniqueCount="113">
  <si>
    <t>Anahtar Performans Göstergesi</t>
  </si>
  <si>
    <t>Program Hedefi</t>
  </si>
  <si>
    <t>Program Eğitim Amacı</t>
  </si>
  <si>
    <t>Program Hedefi Tamamlanma Düzeyi</t>
  </si>
  <si>
    <t>Anahtar Performans Göstergesi Hedeflenen Değer</t>
  </si>
  <si>
    <t>Anahtar Performans Göstergesi Tamamlanma Düzeyi</t>
  </si>
  <si>
    <t>Program Eğitim Amacı Tamamlanma Düzeyi</t>
  </si>
  <si>
    <t>PH2.2
Uygulamalı eğitim kapsamında öğrencileri meslekle ilgili işletmelere yönlendirmek.</t>
  </si>
  <si>
    <t>PEA4
Öğrenimine devam eden ve mesleki kariyerinde ilerleyen mezunlar yetiştirmek.</t>
  </si>
  <si>
    <t>PH4.1
Öğrencileri Dikey Geçiş Sınavıyla lisans programlarına yönlendirmek.</t>
  </si>
  <si>
    <t>PH4.2
Kariyer planlama, yaşam boyu öğrenme ve mesleki gelişim bilinci kazandırmak.</t>
  </si>
  <si>
    <t>APG2.2.1
İşyeri Eğitimi I ve İşyeri Eğitimi II derslerin seçen öğrenciler içerisinde meslekle ilgili işletmelere giden öğrenci oranının %75'in üzerinde olması</t>
  </si>
  <si>
    <t>APG2.2.2
Zorunlu staja giden öğrenciler içerisinde meslekle ilgili işletmelere giden öğrenci oranının %75'in üzerinde olması</t>
  </si>
  <si>
    <t>APG4.1.1
Öğrencilere DGS ile ilgili en az 1 bilgilendirme toplantısı gerçekleştirilmesi</t>
  </si>
  <si>
    <t>APG4.1.2
Mezun öğrencilerin lisans programına yerleşme oranının en az %5 olması</t>
  </si>
  <si>
    <t>APG4.2.1
Kariyer planlama dersi kapsamında öğrenci başına en az 3 sertifikanın tamamlanmış olması</t>
  </si>
  <si>
    <t>APG1.3.1
Özel sektörde çalışan yönetici ve uzmanlar tarafından en az 2 seminer verilmesi</t>
  </si>
  <si>
    <t>Program Hedefleri</t>
  </si>
  <si>
    <t>Program Eğitim Amaçları</t>
  </si>
  <si>
    <t>MEDEK PROGRAM ÇIKTILARI</t>
  </si>
  <si>
    <t>BİLGİ</t>
  </si>
  <si>
    <t>PÇ1</t>
  </si>
  <si>
    <t>Mesleği ile ilgili temel, güncel ve uygulamalı bilgilere sahip olur.</t>
  </si>
  <si>
    <t>PÇ2</t>
  </si>
  <si>
    <t>İş sağlığı ve güvenliği, çevre bilinci ve kalite süreçleri hakkında bilgi sahibi olur.</t>
  </si>
  <si>
    <t>BECERİ</t>
  </si>
  <si>
    <t>PÇ3</t>
  </si>
  <si>
    <t>Mesleği için güncel gelişmeleri ve uygulamaları takip eder, etkin şekilde kullanır.</t>
  </si>
  <si>
    <t>PÇ4</t>
  </si>
  <si>
    <t>Mesleği ile ilgili bilişim teknolojilerini (yazılım, program, animasyon vb.) etkin kullanır.</t>
  </si>
  <si>
    <t>PÇ5</t>
  </si>
  <si>
    <t>Mesleki problemleri ve konuları bağımsız olarak analitik ve eleştirel bir yaklaşımla
değerlendirme ve çözüm önerisini sunabilme becerisine sahiptir.</t>
  </si>
  <si>
    <t>YETKİNLİK</t>
  </si>
  <si>
    <t>PÇ6</t>
  </si>
  <si>
    <t>Bilgi ve beceriler düzeyinde düşüncelerini yazılı ve sözlü iletişim yolu ile etkin biçimde
sunabilir, anlaşılır biçimde ifade eder.</t>
  </si>
  <si>
    <t>PÇ7</t>
  </si>
  <si>
    <t>Alanı ile ilgili uygulamalarda karşılaşılan ve öngörülemeyen karmaşık sorunları çözmek
için ekip üyesi olarak sorumluluk alır.</t>
  </si>
  <si>
    <t>PÇ8</t>
  </si>
  <si>
    <t>Kariyer yönetimi ve yaşam boyu öğrenme konularında farkındalığa sahiptir.</t>
  </si>
  <si>
    <t>PÇ9</t>
  </si>
  <si>
    <t>Alanı ile ilgili verilerin toplanması, uygulanması ve sonuçlarının duyurulması aşamalarında
toplumsal, bilimsel, kültürel ve etik değerlere sahiptir.</t>
  </si>
  <si>
    <t>PÇ10</t>
  </si>
  <si>
    <t>Bir yabancı dili kullanarak alanındaki bilgileri takip eder ve meslektaşları ile iletişim kurar.</t>
  </si>
  <si>
    <t>1.</t>
  </si>
  <si>
    <t>2.</t>
  </si>
  <si>
    <t>3.</t>
  </si>
  <si>
    <t>İş sağlığı ve güvenliği, çevre bilinci ve kalite süreçleri hakkında bilgi sahibi olmak.</t>
  </si>
  <si>
    <t>Bilgi ve beceriler düzeyinde düşüncelerini Türk dilini kullanarak yazılı ve sözlü iletişim yolu ile etkin bir şekilde sunmak ve anlaşılır bir şekilde ifade edebilmek.</t>
  </si>
  <si>
    <t>PÇ11</t>
  </si>
  <si>
    <t>PÇ12</t>
  </si>
  <si>
    <t>PÇ13</t>
  </si>
  <si>
    <t>PEA1</t>
  </si>
  <si>
    <t>PEA2</t>
  </si>
  <si>
    <t>PEA3</t>
  </si>
  <si>
    <t>PEA4</t>
  </si>
  <si>
    <t>PH1.1</t>
  </si>
  <si>
    <t>PH1.2</t>
  </si>
  <si>
    <t>PH1.3</t>
  </si>
  <si>
    <t>PH2.1</t>
  </si>
  <si>
    <t>PH2.2</t>
  </si>
  <si>
    <t>PH3.1</t>
  </si>
  <si>
    <t>PH3.2</t>
  </si>
  <si>
    <t>✔</t>
  </si>
  <si>
    <t>Anahtar Performans Göstergesi Gerçekleşen Değer</t>
  </si>
  <si>
    <t>Anahtar Performans Göstergesinin Program Hedefine Etki Düzeyi</t>
  </si>
  <si>
    <t>Program Hedefinin Program Eğitim Amacına Etki Düzeyi</t>
  </si>
  <si>
    <t>Anahtar Performans Göstergesinin Program Hedefine Etki Oranı</t>
  </si>
  <si>
    <t>Program Hedefinin Program Eğitim Amacına Etki Oranı</t>
  </si>
  <si>
    <t>KARACABEY MESLEK YÜKSEKOKULU SÜT VE ÜRÜNLERİ TEKNOLOJİSİ PROGRAM EĞİTİM AMAÇLARI</t>
  </si>
  <si>
    <t>PEA1
Başta küçük, orta ve büyük ölçekli işletmeler olmak üzere gıda sektöründe istihdam edilen mezunlar yetiştirmek.</t>
  </si>
  <si>
    <t>PEA2
Süt teknikeri olarak meslekle ilgili işletmelerde (süt sektöründeki işletmeler, özel laboratuvarlar, mandıra ve çiftlikler) görev yapan mezunlar yetiştirmek.</t>
  </si>
  <si>
    <t>PEA3
İnsan sağlığı ve gıda güvenliğini öncelikli olarak gözeten ve meslek etiğine sahip mezunlar yetiştirmek.</t>
  </si>
  <si>
    <t>PH1.1
Süt ve gıda sektörü ile ilgili temel, güncel ve uygulamalı bilgilere sahip olmalarını sağlamak.</t>
  </si>
  <si>
    <t>PH1.3
Özel sektörde üretim, kalite, ar-ge, ham madde kontrol departmanlarının işleyişini öğretmek.</t>
  </si>
  <si>
    <t>PH2.1
Süt sektörü ilgili işletmelerde kullanılan üretim ve analiz yöntemleri ile ilgili bilgi ve uygulama becerisi kazandırmak.</t>
  </si>
  <si>
    <t>PH4.3
Türk Dili ve bir yabancı dili kullanarak alanındaki bilgileri takip etme ve iletişim kurma yeteneği kazandırmak.</t>
  </si>
  <si>
    <t>APG1.1.2
Öğrencilerin temel mesleki derslerini geçiş oranının %50'nin üzerinde olması</t>
  </si>
  <si>
    <t>APG1.2.1
Öğrencilerin gıda/süt bilimi ve teknolojisi derslerini geçiş oranının %50'nin üzerinde olması</t>
  </si>
  <si>
    <t>PH1.2
Gıda/süt bilimi ve teknolojisi ve bilişim teknolojileri alanında bilgi sahibi olmalarını ve bu kavramları ilişkilendirebilmelerini sağlamak.</t>
  </si>
  <si>
    <t>APG1.2.2
Öğrencilerin bilişim teknolojileri derslerini geçiş oranının %50'nin üzerinde olması</t>
  </si>
  <si>
    <t xml:space="preserve">APG1.3.2
Üretim, kalite, ar-ge, ham madde kontrol departmanı bulunan özel işletmelere en az 1 teknik gezi düzenlenmesi </t>
  </si>
  <si>
    <t>APG2.1.1
Öğrencilerin süt teknolojileri ve uygulamalarının olduğu program derslerinden geçiş oranının %50'nin üzerinde olması</t>
  </si>
  <si>
    <t>APG2.1.2
Öğrencilerin süt teknolojisi, kalite yönetim sistemleri veya laboratuvar teknikleri ile ilgili 1 eğitim/sertifika programını tamamlamış olması</t>
  </si>
  <si>
    <t>PH3.1
Süt Teknikerliği mesleğinde gıda güvenliği, gıda kodeksi ve yasal mevzuat, meslek etiği ilke ve kurallarını öğretmek.</t>
  </si>
  <si>
    <t>APG3.1.2
Gıda güvenliği, gıda kodeksi ve yasal mevzuat, meslek etiği ilke ve kuralları ile ilgili en az 1 seminer düzenlenmesi</t>
  </si>
  <si>
    <t>PH3.2
İş sağlığı ve güvenliği, çevre konularında bilinçli olmasını sağlamak ve alanında karşılaşılan sorunları çözebilmek için ekip üyesi olarak sorumluluk alabilmeyi öğretmek.</t>
  </si>
  <si>
    <t>APG4.3.1
Zorunlu olarak verilen Türk dili ve yabancı dil derslerinde geçme oranının en az %50 olması</t>
  </si>
  <si>
    <t>KARACABEY MYO
SÜT VE ÜRÜNLERİ TEKNOLOJİSİ
PROGRAM ÇIKTILARI</t>
  </si>
  <si>
    <t>Süt teknikerliği mesleği ile ilgili bilişim teknolojilerini (yazılım, program, vb.) etkin kullanabilmek.</t>
  </si>
  <si>
    <t>Süt teknikerliği mesleğine ilişkin problemleri ve konuları bağımsız olarak analitik ve eleştirel bir yaklaşımla değerlendirebilmek ve çözüm sunabilme becerisine sahip olmak.</t>
  </si>
  <si>
    <t>Süt ve ürünleri teknolojisi alanında karşılaşılan ve/veya öngörülemeyen karmaşık sorunları çözmek için ekip üyesi olarak sorumluluk alabilmek.</t>
  </si>
  <si>
    <t>Kariyer yönetimi ve yaşam boyu öğrenme konularında farkındalığa sahip olmak.</t>
  </si>
  <si>
    <t>Süt ve ürünleri teknolojisi alanı ile ilgili verilerin toplanması, uygulanması ve sonuçlarının duyurulması aşamasında toplumsal, bilimsel, kültürel ve etik değerlere sahip olmak.</t>
  </si>
  <si>
    <t>Bir yabancı dili kullanarak alanındaki bilgileri takip edebilmek ve meslektaşları ile iletişim kurabilmek.   </t>
  </si>
  <si>
    <t>SÜT VE ÜRÜNLERİ TEKNOLOJİSİ PROGRAMI İÇİN GEREKLİ ÇIKTILAR</t>
  </si>
  <si>
    <t>Süt ve süt ürünleri üretim sektöründe kullanılan hammadde ve malzemeleri tanımlar,
hijyen ve sanitasyon konularını açıklar.</t>
  </si>
  <si>
    <t>Süt ve ürünlerinin muhafazasını ve kalite kontrol süreçlerini bilir ve uygular.</t>
  </si>
  <si>
    <t xml:space="preserve"> Sütün ve ürünlerinin kalitesini, üretim ve işleme teknolojilerini açıklar ve uygular.</t>
  </si>
  <si>
    <t>Süt ve ürünleri teknolojisi ile ilgili temel, güncel ve uygulamalı bilgilere sahip olmak.</t>
  </si>
  <si>
    <t>Süt teknikerliği mesleği için güncel gelişmeleri ve uygulamaları takip edebilmek ve etkin bir şekilde kullanabilmek.</t>
  </si>
  <si>
    <t>Süt ve süt ürünleri üretim sektöründe kullanılan hammadde ve malzemeleri tanımlayabilmek, hijyen ve sanitasyon konularını açıklayabilmek.</t>
  </si>
  <si>
    <t>Sütün ve süt ürünlerinin kalitesini, üretim ve işleme teknolojilerini açıklayabilmek ve uygulayabilmek.</t>
  </si>
  <si>
    <t>Süt ve ürünlerinin muhafazasını ve kalite kontrol süreçlerini bilmek ve uygulayabilmek.</t>
  </si>
  <si>
    <t>KARACABEY MYO SÜT VE ÜRÜNLERİ TEKNOLOJİSİ PROGRAM EĞİTİM AMAÇLARI, PROGRAM HEDEFLERİ VE PROGRAM ÇIKTILARI TUTARLILIĞI</t>
  </si>
  <si>
    <t>PH4.1</t>
  </si>
  <si>
    <t>PH4.2</t>
  </si>
  <si>
    <t>PH4.3</t>
  </si>
  <si>
    <t>APG1.1.1
Öğrencilerin temel mesleki derslerine katılım oranının %60'in üzerinde olması</t>
  </si>
  <si>
    <t>APG4.3.2
Mesleki Yabancı Dil dersinde geçme oranının en az %50 olması</t>
  </si>
  <si>
    <t>APG3.1.1
Gıda Güvenliği, Gıda Kodeksi ve Yasal Mevzuat veya Meslek Etiği derslerinde geçiş oranının %50'nin üzerinde olması</t>
  </si>
  <si>
    <r>
      <t xml:space="preserve">APG3.2.1
İş Sağlığı ve Güvenliği, </t>
    </r>
    <r>
      <rPr>
        <sz val="11"/>
        <rFont val="Calibri (Gövde)"/>
        <charset val="162"/>
      </rPr>
      <t>Süt Yan Ürünleri</t>
    </r>
    <r>
      <rPr>
        <sz val="11"/>
        <rFont val="Calibri"/>
        <family val="2"/>
        <charset val="162"/>
        <scheme val="minor"/>
      </rPr>
      <t xml:space="preserve"> veya Çevre Koruma derslerinde geçiş oranının %50'nin üzerinde olması</t>
    </r>
  </si>
  <si>
    <t>APG3.2.2
 Çevre Bilinci veya Sosyal Sorumluluk ile ilgili en az 1 etkinlik düzenlenmesi</t>
  </si>
  <si>
    <t>APG4.2.2
Kariyer planlama dersi alan öğrencilerin Kariyer Günleri etkinliklerine katılım oranının en az %60 olması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</si>
</sst>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 (Gövde)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zoomScale="106" zoomScaleNormal="100" workbookViewId="0">
      <selection activeCell="B19" sqref="B19:B20"/>
    </sheetView>
  </sheetViews>
  <sheetFormatPr baseColWidth="10" defaultColWidth="8.83203125" defaultRowHeight="15" x14ac:dyDescent="0.2"/>
  <cols>
    <col min="1" max="1" width="60.83203125" style="3" customWidth="1"/>
    <col min="2" max="2" width="80.1640625" style="3" customWidth="1"/>
    <col min="3" max="16384" width="8.83203125" style="3"/>
  </cols>
  <sheetData>
    <row r="1" spans="1:2" ht="27" customHeight="1" x14ac:dyDescent="0.2">
      <c r="A1" s="35" t="s">
        <v>68</v>
      </c>
      <c r="B1" s="35"/>
    </row>
    <row r="2" spans="1:2" ht="27" customHeight="1" x14ac:dyDescent="0.2">
      <c r="A2" s="5" t="s">
        <v>18</v>
      </c>
      <c r="B2" s="5" t="s">
        <v>17</v>
      </c>
    </row>
    <row r="3" spans="1:2" ht="25.75" customHeight="1" x14ac:dyDescent="0.2">
      <c r="A3" s="36" t="s">
        <v>69</v>
      </c>
      <c r="B3" s="36" t="s">
        <v>72</v>
      </c>
    </row>
    <row r="4" spans="1:2" ht="25.75" customHeight="1" x14ac:dyDescent="0.2">
      <c r="A4" s="37"/>
      <c r="B4" s="37"/>
    </row>
    <row r="5" spans="1:2" ht="25.75" customHeight="1" x14ac:dyDescent="0.2">
      <c r="A5" s="37"/>
      <c r="B5" s="36" t="s">
        <v>78</v>
      </c>
    </row>
    <row r="6" spans="1:2" ht="25.75" customHeight="1" x14ac:dyDescent="0.2">
      <c r="A6" s="37"/>
      <c r="B6" s="36"/>
    </row>
    <row r="7" spans="1:2" ht="25.75" customHeight="1" x14ac:dyDescent="0.2">
      <c r="A7" s="37"/>
      <c r="B7" s="36" t="s">
        <v>73</v>
      </c>
    </row>
    <row r="8" spans="1:2" ht="25.75" customHeight="1" x14ac:dyDescent="0.2">
      <c r="A8" s="37"/>
      <c r="B8" s="36"/>
    </row>
    <row r="9" spans="1:2" ht="25.75" customHeight="1" x14ac:dyDescent="0.2">
      <c r="A9" s="36" t="s">
        <v>70</v>
      </c>
      <c r="B9" s="36" t="s">
        <v>74</v>
      </c>
    </row>
    <row r="10" spans="1:2" ht="25.75" customHeight="1" x14ac:dyDescent="0.2">
      <c r="A10" s="37"/>
      <c r="B10" s="37"/>
    </row>
    <row r="11" spans="1:2" ht="25.75" customHeight="1" x14ac:dyDescent="0.2">
      <c r="A11" s="37"/>
      <c r="B11" s="36" t="s">
        <v>7</v>
      </c>
    </row>
    <row r="12" spans="1:2" ht="25.75" customHeight="1" x14ac:dyDescent="0.2">
      <c r="A12" s="37"/>
      <c r="B12" s="37"/>
    </row>
    <row r="13" spans="1:2" ht="25.75" customHeight="1" x14ac:dyDescent="0.2">
      <c r="A13" s="36" t="s">
        <v>71</v>
      </c>
      <c r="B13" s="36" t="s">
        <v>83</v>
      </c>
    </row>
    <row r="14" spans="1:2" ht="25.75" customHeight="1" x14ac:dyDescent="0.2">
      <c r="A14" s="37"/>
      <c r="B14" s="37"/>
    </row>
    <row r="15" spans="1:2" ht="25.75" customHeight="1" x14ac:dyDescent="0.2">
      <c r="A15" s="37"/>
      <c r="B15" s="36" t="s">
        <v>85</v>
      </c>
    </row>
    <row r="16" spans="1:2" ht="25.75" customHeight="1" x14ac:dyDescent="0.2">
      <c r="A16" s="37"/>
      <c r="B16" s="37"/>
    </row>
    <row r="17" spans="1:2" ht="25.75" customHeight="1" x14ac:dyDescent="0.2">
      <c r="A17" s="36" t="s">
        <v>8</v>
      </c>
      <c r="B17" s="36" t="s">
        <v>9</v>
      </c>
    </row>
    <row r="18" spans="1:2" ht="25.75" customHeight="1" x14ac:dyDescent="0.2">
      <c r="A18" s="36"/>
      <c r="B18" s="37"/>
    </row>
    <row r="19" spans="1:2" ht="25.75" customHeight="1" x14ac:dyDescent="0.2">
      <c r="A19" s="36"/>
      <c r="B19" s="36" t="s">
        <v>10</v>
      </c>
    </row>
    <row r="20" spans="1:2" ht="25.75" customHeight="1" x14ac:dyDescent="0.2">
      <c r="A20" s="36"/>
      <c r="B20" s="37"/>
    </row>
    <row r="21" spans="1:2" ht="25.75" customHeight="1" x14ac:dyDescent="0.2">
      <c r="A21" s="36"/>
      <c r="B21" s="36" t="s">
        <v>75</v>
      </c>
    </row>
    <row r="22" spans="1:2" ht="25.75" customHeight="1" x14ac:dyDescent="0.2">
      <c r="A22" s="36"/>
      <c r="B22" s="37"/>
    </row>
  </sheetData>
  <mergeCells count="15">
    <mergeCell ref="A17:A22"/>
    <mergeCell ref="B17:B18"/>
    <mergeCell ref="B19:B20"/>
    <mergeCell ref="B21:B22"/>
    <mergeCell ref="A9:A12"/>
    <mergeCell ref="B9:B10"/>
    <mergeCell ref="B11:B12"/>
    <mergeCell ref="A13:A16"/>
    <mergeCell ref="B13:B14"/>
    <mergeCell ref="B15:B16"/>
    <mergeCell ref="A1:B1"/>
    <mergeCell ref="A3:A8"/>
    <mergeCell ref="B3:B4"/>
    <mergeCell ref="B5:B6"/>
    <mergeCell ref="B7:B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topLeftCell="A8" zoomScale="50" zoomScaleNormal="70" workbookViewId="0">
      <selection activeCell="C21" sqref="C21"/>
    </sheetView>
  </sheetViews>
  <sheetFormatPr baseColWidth="10" defaultColWidth="18" defaultRowHeight="73.75" customHeight="1" x14ac:dyDescent="0.2"/>
  <cols>
    <col min="1" max="2" width="40.83203125" style="1" customWidth="1"/>
    <col min="3" max="3" width="40.83203125" style="2" customWidth="1"/>
    <col min="4" max="9" width="18" style="1"/>
    <col min="10" max="11" width="18" style="14"/>
    <col min="12" max="16384" width="18" style="1"/>
  </cols>
  <sheetData>
    <row r="1" spans="1:12" ht="73.75" customHeight="1" x14ac:dyDescent="0.2">
      <c r="A1" s="32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73.75" customHeight="1" x14ac:dyDescent="0.2">
      <c r="A2" s="22" t="s">
        <v>2</v>
      </c>
      <c r="B2" s="22" t="s">
        <v>1</v>
      </c>
      <c r="C2" s="22" t="s">
        <v>0</v>
      </c>
      <c r="D2" s="22" t="s">
        <v>4</v>
      </c>
      <c r="E2" s="22" t="s">
        <v>63</v>
      </c>
      <c r="F2" s="22" t="s">
        <v>5</v>
      </c>
      <c r="G2" s="22" t="s">
        <v>66</v>
      </c>
      <c r="H2" s="22" t="s">
        <v>64</v>
      </c>
      <c r="I2" s="22" t="s">
        <v>3</v>
      </c>
      <c r="J2" s="23" t="s">
        <v>67</v>
      </c>
      <c r="K2" s="22" t="s">
        <v>65</v>
      </c>
      <c r="L2" s="22" t="s">
        <v>6</v>
      </c>
    </row>
    <row r="3" spans="1:12" ht="73.75" customHeight="1" x14ac:dyDescent="0.2">
      <c r="A3" s="29" t="s">
        <v>69</v>
      </c>
      <c r="B3" s="29" t="s">
        <v>72</v>
      </c>
      <c r="C3" s="41" t="s">
        <v>107</v>
      </c>
      <c r="D3" s="24">
        <v>0.6</v>
      </c>
      <c r="E3" s="24">
        <v>0.91</v>
      </c>
      <c r="F3" s="24">
        <f>IF(E3/D3&gt;1,1,E3/D3)</f>
        <v>1</v>
      </c>
      <c r="G3" s="24">
        <f>1/2</f>
        <v>0.5</v>
      </c>
      <c r="H3" s="24">
        <f>G3*F3</f>
        <v>0.5</v>
      </c>
      <c r="I3" s="33">
        <f>H3+H4</f>
        <v>1</v>
      </c>
      <c r="J3" s="27">
        <f>1/3</f>
        <v>0.33333333333333331</v>
      </c>
      <c r="K3" s="30">
        <f>I3*J3</f>
        <v>0.33333333333333331</v>
      </c>
      <c r="L3" s="27">
        <f>K3+K5+K7</f>
        <v>1</v>
      </c>
    </row>
    <row r="4" spans="1:12" ht="73.75" customHeight="1" x14ac:dyDescent="0.2">
      <c r="A4" s="28"/>
      <c r="B4" s="28"/>
      <c r="C4" s="41" t="s">
        <v>76</v>
      </c>
      <c r="D4" s="24">
        <v>0.5</v>
      </c>
      <c r="E4" s="24">
        <v>0.8</v>
      </c>
      <c r="F4" s="24">
        <f>IF(E4/D4&gt;1,1,E4/D4)</f>
        <v>1</v>
      </c>
      <c r="G4" s="24">
        <f t="shared" ref="G4:G22" si="0">1/2</f>
        <v>0.5</v>
      </c>
      <c r="H4" s="24">
        <f>G4*F4</f>
        <v>0.5</v>
      </c>
      <c r="I4" s="34"/>
      <c r="J4" s="27"/>
      <c r="K4" s="31"/>
      <c r="L4" s="28"/>
    </row>
    <row r="5" spans="1:12" ht="73.75" customHeight="1" x14ac:dyDescent="0.2">
      <c r="A5" s="28"/>
      <c r="B5" s="29" t="s">
        <v>78</v>
      </c>
      <c r="C5" s="41" t="s">
        <v>77</v>
      </c>
      <c r="D5" s="24">
        <v>0.5</v>
      </c>
      <c r="E5" s="24">
        <v>0.83</v>
      </c>
      <c r="F5" s="24">
        <f t="shared" ref="F5:F21" si="1">IF(E5/D5&gt;1,1,E5/D5)</f>
        <v>1</v>
      </c>
      <c r="G5" s="24">
        <f t="shared" si="0"/>
        <v>0.5</v>
      </c>
      <c r="H5" s="24">
        <f t="shared" ref="H5:H22" si="2">G5*F5</f>
        <v>0.5</v>
      </c>
      <c r="I5" s="33">
        <f>H5+H6</f>
        <v>1</v>
      </c>
      <c r="J5" s="27">
        <f t="shared" ref="J5" si="3">1/3</f>
        <v>0.33333333333333331</v>
      </c>
      <c r="K5" s="30">
        <f>I5*J5</f>
        <v>0.33333333333333331</v>
      </c>
      <c r="L5" s="28"/>
    </row>
    <row r="6" spans="1:12" ht="73.75" customHeight="1" x14ac:dyDescent="0.2">
      <c r="A6" s="28"/>
      <c r="B6" s="29"/>
      <c r="C6" s="21" t="s">
        <v>79</v>
      </c>
      <c r="D6" s="24">
        <v>0.5</v>
      </c>
      <c r="E6" s="24">
        <v>0.78949999999999998</v>
      </c>
      <c r="F6" s="24">
        <f t="shared" si="1"/>
        <v>1</v>
      </c>
      <c r="G6" s="24">
        <f t="shared" si="0"/>
        <v>0.5</v>
      </c>
      <c r="H6" s="24">
        <f t="shared" si="2"/>
        <v>0.5</v>
      </c>
      <c r="I6" s="34"/>
      <c r="J6" s="27"/>
      <c r="K6" s="31"/>
      <c r="L6" s="28"/>
    </row>
    <row r="7" spans="1:12" ht="73.75" customHeight="1" x14ac:dyDescent="0.2">
      <c r="A7" s="28"/>
      <c r="B7" s="29" t="s">
        <v>73</v>
      </c>
      <c r="C7" s="21" t="s">
        <v>16</v>
      </c>
      <c r="D7" s="25">
        <v>2</v>
      </c>
      <c r="E7" s="25">
        <v>6</v>
      </c>
      <c r="F7" s="24">
        <f t="shared" si="1"/>
        <v>1</v>
      </c>
      <c r="G7" s="24">
        <f t="shared" si="0"/>
        <v>0.5</v>
      </c>
      <c r="H7" s="24">
        <f t="shared" si="2"/>
        <v>0.5</v>
      </c>
      <c r="I7" s="33">
        <f>H7+H8</f>
        <v>1</v>
      </c>
      <c r="J7" s="27">
        <f t="shared" ref="J7" si="4">1/3</f>
        <v>0.33333333333333331</v>
      </c>
      <c r="K7" s="30">
        <f t="shared" ref="K7" si="5">I7*J7</f>
        <v>0.33333333333333331</v>
      </c>
      <c r="L7" s="28"/>
    </row>
    <row r="8" spans="1:12" ht="73.75" customHeight="1" x14ac:dyDescent="0.2">
      <c r="A8" s="28"/>
      <c r="B8" s="29"/>
      <c r="C8" s="21" t="s">
        <v>80</v>
      </c>
      <c r="D8" s="25">
        <v>1</v>
      </c>
      <c r="E8" s="25">
        <v>2</v>
      </c>
      <c r="F8" s="24">
        <f t="shared" si="1"/>
        <v>1</v>
      </c>
      <c r="G8" s="24">
        <f t="shared" si="0"/>
        <v>0.5</v>
      </c>
      <c r="H8" s="24">
        <f t="shared" si="2"/>
        <v>0.5</v>
      </c>
      <c r="I8" s="34"/>
      <c r="J8" s="27"/>
      <c r="K8" s="31"/>
      <c r="L8" s="28"/>
    </row>
    <row r="9" spans="1:12" ht="73.75" customHeight="1" x14ac:dyDescent="0.2">
      <c r="A9" s="29" t="s">
        <v>70</v>
      </c>
      <c r="B9" s="29" t="s">
        <v>74</v>
      </c>
      <c r="C9" s="41" t="s">
        <v>81</v>
      </c>
      <c r="D9" s="24">
        <v>0.5</v>
      </c>
      <c r="E9" s="24">
        <v>0.9</v>
      </c>
      <c r="F9" s="24">
        <f t="shared" si="1"/>
        <v>1</v>
      </c>
      <c r="G9" s="24">
        <f t="shared" si="0"/>
        <v>0.5</v>
      </c>
      <c r="H9" s="24">
        <f t="shared" si="2"/>
        <v>0.5</v>
      </c>
      <c r="I9" s="33">
        <f>H9+H10</f>
        <v>1</v>
      </c>
      <c r="J9" s="27">
        <f>1/2</f>
        <v>0.5</v>
      </c>
      <c r="K9" s="30">
        <f>I9*J9</f>
        <v>0.5</v>
      </c>
      <c r="L9" s="27">
        <f>K9+K11</f>
        <v>1</v>
      </c>
    </row>
    <row r="10" spans="1:12" ht="73.75" customHeight="1" x14ac:dyDescent="0.2">
      <c r="A10" s="28"/>
      <c r="B10" s="28"/>
      <c r="C10" s="21" t="s">
        <v>82</v>
      </c>
      <c r="D10" s="25">
        <v>1</v>
      </c>
      <c r="E10" s="25">
        <v>1</v>
      </c>
      <c r="F10" s="24">
        <f t="shared" si="1"/>
        <v>1</v>
      </c>
      <c r="G10" s="24">
        <f t="shared" si="0"/>
        <v>0.5</v>
      </c>
      <c r="H10" s="24">
        <f t="shared" si="2"/>
        <v>0.5</v>
      </c>
      <c r="I10" s="34"/>
      <c r="J10" s="27"/>
      <c r="K10" s="31"/>
      <c r="L10" s="28"/>
    </row>
    <row r="11" spans="1:12" ht="73.75" customHeight="1" x14ac:dyDescent="0.2">
      <c r="A11" s="28"/>
      <c r="B11" s="29" t="s">
        <v>7</v>
      </c>
      <c r="C11" s="21" t="s">
        <v>11</v>
      </c>
      <c r="D11" s="24">
        <v>0.75</v>
      </c>
      <c r="E11" s="24">
        <v>1</v>
      </c>
      <c r="F11" s="24">
        <f t="shared" si="1"/>
        <v>1</v>
      </c>
      <c r="G11" s="24">
        <f t="shared" si="0"/>
        <v>0.5</v>
      </c>
      <c r="H11" s="24">
        <f t="shared" si="2"/>
        <v>0.5</v>
      </c>
      <c r="I11" s="33">
        <f>H11+H12</f>
        <v>1</v>
      </c>
      <c r="J11" s="27">
        <f>1/2</f>
        <v>0.5</v>
      </c>
      <c r="K11" s="30">
        <f>I11*J11</f>
        <v>0.5</v>
      </c>
      <c r="L11" s="28"/>
    </row>
    <row r="12" spans="1:12" ht="73.75" customHeight="1" x14ac:dyDescent="0.2">
      <c r="A12" s="28"/>
      <c r="B12" s="28"/>
      <c r="C12" s="41" t="s">
        <v>12</v>
      </c>
      <c r="D12" s="24">
        <v>0.75</v>
      </c>
      <c r="E12" s="24">
        <v>1</v>
      </c>
      <c r="F12" s="24">
        <f t="shared" si="1"/>
        <v>1</v>
      </c>
      <c r="G12" s="24">
        <f t="shared" si="0"/>
        <v>0.5</v>
      </c>
      <c r="H12" s="24">
        <f t="shared" si="2"/>
        <v>0.5</v>
      </c>
      <c r="I12" s="34"/>
      <c r="J12" s="27"/>
      <c r="K12" s="31"/>
      <c r="L12" s="28"/>
    </row>
    <row r="13" spans="1:12" ht="73.75" customHeight="1" x14ac:dyDescent="0.2">
      <c r="A13" s="29" t="s">
        <v>71</v>
      </c>
      <c r="B13" s="29" t="s">
        <v>83</v>
      </c>
      <c r="C13" s="21" t="s">
        <v>109</v>
      </c>
      <c r="D13" s="24">
        <v>0.5</v>
      </c>
      <c r="E13" s="24">
        <v>1</v>
      </c>
      <c r="F13" s="24">
        <f t="shared" si="1"/>
        <v>1</v>
      </c>
      <c r="G13" s="24">
        <f t="shared" si="0"/>
        <v>0.5</v>
      </c>
      <c r="H13" s="24">
        <f t="shared" si="2"/>
        <v>0.5</v>
      </c>
      <c r="I13" s="33">
        <f>H13+H14</f>
        <v>1</v>
      </c>
      <c r="J13" s="27">
        <f t="shared" ref="J13" si="6">1/2</f>
        <v>0.5</v>
      </c>
      <c r="K13" s="30">
        <f>I13*J13</f>
        <v>0.5</v>
      </c>
      <c r="L13" s="27">
        <f>K13+K15</f>
        <v>0.75</v>
      </c>
    </row>
    <row r="14" spans="1:12" ht="73.75" customHeight="1" x14ac:dyDescent="0.2">
      <c r="A14" s="28"/>
      <c r="B14" s="28"/>
      <c r="C14" s="21" t="s">
        <v>84</v>
      </c>
      <c r="D14" s="25">
        <v>1</v>
      </c>
      <c r="E14" s="25">
        <v>1</v>
      </c>
      <c r="F14" s="24">
        <f t="shared" si="1"/>
        <v>1</v>
      </c>
      <c r="G14" s="24">
        <f t="shared" si="0"/>
        <v>0.5</v>
      </c>
      <c r="H14" s="24">
        <f t="shared" si="2"/>
        <v>0.5</v>
      </c>
      <c r="I14" s="34"/>
      <c r="J14" s="27"/>
      <c r="K14" s="31"/>
      <c r="L14" s="28"/>
    </row>
    <row r="15" spans="1:12" ht="73.75" customHeight="1" x14ac:dyDescent="0.2">
      <c r="A15" s="28"/>
      <c r="B15" s="29" t="s">
        <v>85</v>
      </c>
      <c r="C15" s="41" t="s">
        <v>110</v>
      </c>
      <c r="D15" s="24">
        <v>0.5</v>
      </c>
      <c r="E15" s="24">
        <v>0.78</v>
      </c>
      <c r="F15" s="24">
        <f t="shared" si="1"/>
        <v>1</v>
      </c>
      <c r="G15" s="24">
        <f t="shared" si="0"/>
        <v>0.5</v>
      </c>
      <c r="H15" s="24">
        <f t="shared" si="2"/>
        <v>0.5</v>
      </c>
      <c r="I15" s="33">
        <f>H15+H16</f>
        <v>0.5</v>
      </c>
      <c r="J15" s="27">
        <f t="shared" ref="J15" si="7">1/2</f>
        <v>0.5</v>
      </c>
      <c r="K15" s="30">
        <f>I15*J15</f>
        <v>0.25</v>
      </c>
      <c r="L15" s="28"/>
    </row>
    <row r="16" spans="1:12" ht="73.75" customHeight="1" x14ac:dyDescent="0.2">
      <c r="A16" s="28"/>
      <c r="B16" s="28"/>
      <c r="C16" s="41" t="s">
        <v>111</v>
      </c>
      <c r="D16" s="25">
        <v>1</v>
      </c>
      <c r="E16" s="25">
        <v>0</v>
      </c>
      <c r="F16" s="24">
        <f t="shared" si="1"/>
        <v>0</v>
      </c>
      <c r="G16" s="24">
        <f t="shared" si="0"/>
        <v>0.5</v>
      </c>
      <c r="H16" s="24">
        <f t="shared" si="2"/>
        <v>0</v>
      </c>
      <c r="I16" s="34"/>
      <c r="J16" s="27"/>
      <c r="K16" s="31"/>
      <c r="L16" s="28"/>
    </row>
    <row r="17" spans="1:12" ht="73.75" customHeight="1" x14ac:dyDescent="0.2">
      <c r="A17" s="29" t="s">
        <v>8</v>
      </c>
      <c r="B17" s="29" t="s">
        <v>9</v>
      </c>
      <c r="C17" s="41" t="s">
        <v>13</v>
      </c>
      <c r="D17" s="25">
        <v>1</v>
      </c>
      <c r="E17" s="26">
        <v>1</v>
      </c>
      <c r="F17" s="24">
        <f t="shared" si="1"/>
        <v>1</v>
      </c>
      <c r="G17" s="24">
        <f t="shared" si="0"/>
        <v>0.5</v>
      </c>
      <c r="H17" s="24">
        <f t="shared" si="2"/>
        <v>0.5</v>
      </c>
      <c r="I17" s="33">
        <f>H17+H18</f>
        <v>0.88500000000000001</v>
      </c>
      <c r="J17" s="27">
        <f>1/3</f>
        <v>0.33333333333333331</v>
      </c>
      <c r="K17" s="30">
        <f>I17*J17</f>
        <v>0.29499999999999998</v>
      </c>
      <c r="L17" s="27">
        <f>K17+K19+K21</f>
        <v>0.6283333333333333</v>
      </c>
    </row>
    <row r="18" spans="1:12" ht="73.75" customHeight="1" x14ac:dyDescent="0.2">
      <c r="A18" s="29"/>
      <c r="B18" s="28"/>
      <c r="C18" s="41" t="s">
        <v>14</v>
      </c>
      <c r="D18" s="24">
        <v>0.05</v>
      </c>
      <c r="E18" s="24">
        <v>3.85E-2</v>
      </c>
      <c r="F18" s="24">
        <f t="shared" si="1"/>
        <v>0.76999999999999991</v>
      </c>
      <c r="G18" s="24">
        <f t="shared" si="0"/>
        <v>0.5</v>
      </c>
      <c r="H18" s="24">
        <f t="shared" si="2"/>
        <v>0.38499999999999995</v>
      </c>
      <c r="I18" s="34"/>
      <c r="J18" s="27"/>
      <c r="K18" s="31"/>
      <c r="L18" s="28"/>
    </row>
    <row r="19" spans="1:12" ht="73.75" customHeight="1" x14ac:dyDescent="0.2">
      <c r="A19" s="29"/>
      <c r="B19" s="29" t="s">
        <v>10</v>
      </c>
      <c r="C19" s="21" t="s">
        <v>15</v>
      </c>
      <c r="D19" s="25">
        <v>3</v>
      </c>
      <c r="E19" s="25">
        <v>3</v>
      </c>
      <c r="F19" s="24">
        <f t="shared" si="1"/>
        <v>1</v>
      </c>
      <c r="G19" s="24">
        <f t="shared" si="0"/>
        <v>0.5</v>
      </c>
      <c r="H19" s="24">
        <f t="shared" si="2"/>
        <v>0.5</v>
      </c>
      <c r="I19" s="33">
        <f>H19+H20</f>
        <v>1</v>
      </c>
      <c r="J19" s="27">
        <f t="shared" ref="J19" si="8">1/3</f>
        <v>0.33333333333333331</v>
      </c>
      <c r="K19" s="30">
        <f>I19*J19</f>
        <v>0.33333333333333331</v>
      </c>
      <c r="L19" s="28"/>
    </row>
    <row r="20" spans="1:12" ht="73.75" customHeight="1" x14ac:dyDescent="0.2">
      <c r="A20" s="29"/>
      <c r="B20" s="28"/>
      <c r="C20" s="41" t="s">
        <v>112</v>
      </c>
      <c r="D20" s="24">
        <v>0.6</v>
      </c>
      <c r="E20" s="42">
        <v>0.64</v>
      </c>
      <c r="F20" s="24">
        <f t="shared" si="1"/>
        <v>1</v>
      </c>
      <c r="G20" s="24">
        <f t="shared" si="0"/>
        <v>0.5</v>
      </c>
      <c r="H20" s="24">
        <f t="shared" si="2"/>
        <v>0.5</v>
      </c>
      <c r="I20" s="34"/>
      <c r="J20" s="27"/>
      <c r="K20" s="31"/>
      <c r="L20" s="28"/>
    </row>
    <row r="21" spans="1:12" ht="73.75" customHeight="1" x14ac:dyDescent="0.2">
      <c r="A21" s="29"/>
      <c r="B21" s="29" t="s">
        <v>75</v>
      </c>
      <c r="C21" s="41" t="s">
        <v>86</v>
      </c>
      <c r="D21" s="24">
        <v>0.5</v>
      </c>
      <c r="E21" s="24"/>
      <c r="F21" s="24">
        <f t="shared" si="1"/>
        <v>0</v>
      </c>
      <c r="G21" s="24">
        <f t="shared" si="0"/>
        <v>0.5</v>
      </c>
      <c r="H21" s="24">
        <f t="shared" si="2"/>
        <v>0</v>
      </c>
      <c r="I21" s="33">
        <f>H21+H22</f>
        <v>0</v>
      </c>
      <c r="J21" s="27">
        <f t="shared" ref="J21" si="9">1/3</f>
        <v>0.33333333333333331</v>
      </c>
      <c r="K21" s="30">
        <f>I21*J21</f>
        <v>0</v>
      </c>
      <c r="L21" s="28"/>
    </row>
    <row r="22" spans="1:12" ht="73.75" customHeight="1" x14ac:dyDescent="0.2">
      <c r="A22" s="29"/>
      <c r="B22" s="28"/>
      <c r="C22" s="21" t="s">
        <v>108</v>
      </c>
      <c r="D22" s="24">
        <v>0.5</v>
      </c>
      <c r="E22" s="24">
        <v>0</v>
      </c>
      <c r="F22" s="24">
        <f>IF(E22/D22&gt;1,1,E22/D22)</f>
        <v>0</v>
      </c>
      <c r="G22" s="24">
        <f t="shared" si="0"/>
        <v>0.5</v>
      </c>
      <c r="H22" s="24">
        <f t="shared" si="2"/>
        <v>0</v>
      </c>
      <c r="I22" s="34"/>
      <c r="J22" s="27"/>
      <c r="K22" s="31"/>
      <c r="L22" s="28"/>
    </row>
  </sheetData>
  <mergeCells count="49">
    <mergeCell ref="I19:I20"/>
    <mergeCell ref="I21:I22"/>
    <mergeCell ref="I9:I10"/>
    <mergeCell ref="I11:I12"/>
    <mergeCell ref="I13:I14"/>
    <mergeCell ref="I15:I16"/>
    <mergeCell ref="I17:I18"/>
    <mergeCell ref="J5:J6"/>
    <mergeCell ref="J7:J8"/>
    <mergeCell ref="J9:J10"/>
    <mergeCell ref="J11:J12"/>
    <mergeCell ref="J13:J14"/>
    <mergeCell ref="K7:K8"/>
    <mergeCell ref="K9:K10"/>
    <mergeCell ref="K11:K12"/>
    <mergeCell ref="K19:K20"/>
    <mergeCell ref="K21:K22"/>
    <mergeCell ref="A1:L1"/>
    <mergeCell ref="A3:A8"/>
    <mergeCell ref="A9:A12"/>
    <mergeCell ref="L3:L8"/>
    <mergeCell ref="L9:L12"/>
    <mergeCell ref="B3:B4"/>
    <mergeCell ref="B5:B6"/>
    <mergeCell ref="B7:B8"/>
    <mergeCell ref="B9:B10"/>
    <mergeCell ref="B11:B12"/>
    <mergeCell ref="J3:J4"/>
    <mergeCell ref="I5:I6"/>
    <mergeCell ref="I7:I8"/>
    <mergeCell ref="I3:I4"/>
    <mergeCell ref="K3:K4"/>
    <mergeCell ref="K5:K6"/>
    <mergeCell ref="L17:L22"/>
    <mergeCell ref="A13:A16"/>
    <mergeCell ref="L13:L16"/>
    <mergeCell ref="B19:B20"/>
    <mergeCell ref="B13:B14"/>
    <mergeCell ref="B15:B16"/>
    <mergeCell ref="B17:B18"/>
    <mergeCell ref="A17:A22"/>
    <mergeCell ref="B21:B22"/>
    <mergeCell ref="J15:J16"/>
    <mergeCell ref="J17:J18"/>
    <mergeCell ref="J19:J20"/>
    <mergeCell ref="J21:J22"/>
    <mergeCell ref="K13:K14"/>
    <mergeCell ref="K15:K16"/>
    <mergeCell ref="K17:K18"/>
  </mergeCells>
  <pageMargins left="0.7" right="0.7" top="0.75" bottom="0.75" header="0.3" footer="0.3"/>
  <pageSetup scale="60" orientation="landscape" r:id="rId1"/>
  <rowBreaks count="1" manualBreakCount="1">
    <brk id="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9"/>
  <sheetViews>
    <sheetView topLeftCell="C1" workbookViewId="0">
      <selection activeCell="F20" sqref="F20"/>
    </sheetView>
  </sheetViews>
  <sheetFormatPr baseColWidth="10" defaultColWidth="8.83203125" defaultRowHeight="32.5" customHeight="1" x14ac:dyDescent="0.2"/>
  <cols>
    <col min="1" max="1" width="5.83203125" style="3" customWidth="1"/>
    <col min="2" max="2" width="6.83203125" style="3" customWidth="1"/>
    <col min="3" max="3" width="80.83203125" style="3" customWidth="1"/>
    <col min="4" max="4" width="5.83203125" style="3" customWidth="1"/>
    <col min="5" max="5" width="6.83203125" style="3" customWidth="1"/>
    <col min="6" max="6" width="80.83203125" style="3" customWidth="1"/>
    <col min="7" max="16384" width="8.83203125" style="3"/>
  </cols>
  <sheetData>
    <row r="1" spans="2:6" ht="41.5" customHeight="1" x14ac:dyDescent="0.2">
      <c r="B1" s="38" t="s">
        <v>19</v>
      </c>
      <c r="C1" s="38"/>
      <c r="E1" s="39" t="s">
        <v>87</v>
      </c>
      <c r="F1" s="39"/>
    </row>
    <row r="2" spans="2:6" ht="32.5" customHeight="1" x14ac:dyDescent="0.2">
      <c r="B2" s="38" t="s">
        <v>20</v>
      </c>
      <c r="C2" s="38"/>
      <c r="E2" s="38" t="s">
        <v>20</v>
      </c>
      <c r="F2" s="38"/>
    </row>
    <row r="3" spans="2:6" ht="32.5" customHeight="1" x14ac:dyDescent="0.2">
      <c r="B3" s="9" t="s">
        <v>21</v>
      </c>
      <c r="C3" s="10" t="s">
        <v>22</v>
      </c>
      <c r="E3" s="9" t="s">
        <v>21</v>
      </c>
      <c r="F3" s="11" t="s">
        <v>98</v>
      </c>
    </row>
    <row r="4" spans="2:6" ht="32.5" customHeight="1" x14ac:dyDescent="0.2">
      <c r="B4" s="9" t="s">
        <v>23</v>
      </c>
      <c r="C4" s="10" t="s">
        <v>24</v>
      </c>
      <c r="E4" s="9" t="s">
        <v>23</v>
      </c>
      <c r="F4" s="11" t="s">
        <v>46</v>
      </c>
    </row>
    <row r="5" spans="2:6" ht="32.5" customHeight="1" x14ac:dyDescent="0.2">
      <c r="B5" s="38" t="s">
        <v>25</v>
      </c>
      <c r="C5" s="38"/>
      <c r="E5" s="38" t="s">
        <v>25</v>
      </c>
      <c r="F5" s="38"/>
    </row>
    <row r="6" spans="2:6" ht="32.5" customHeight="1" x14ac:dyDescent="0.2">
      <c r="B6" s="9" t="s">
        <v>26</v>
      </c>
      <c r="C6" s="10" t="s">
        <v>27</v>
      </c>
      <c r="E6" s="9" t="s">
        <v>26</v>
      </c>
      <c r="F6" s="11" t="s">
        <v>99</v>
      </c>
    </row>
    <row r="7" spans="2:6" ht="32.5" customHeight="1" x14ac:dyDescent="0.2">
      <c r="B7" s="9" t="s">
        <v>28</v>
      </c>
      <c r="C7" s="10" t="s">
        <v>29</v>
      </c>
      <c r="E7" s="9" t="s">
        <v>28</v>
      </c>
      <c r="F7" s="11" t="s">
        <v>88</v>
      </c>
    </row>
    <row r="8" spans="2:6" ht="32.5" customHeight="1" x14ac:dyDescent="0.2">
      <c r="B8" s="9" t="s">
        <v>30</v>
      </c>
      <c r="C8" s="10" t="s">
        <v>31</v>
      </c>
      <c r="E8" s="9" t="s">
        <v>30</v>
      </c>
      <c r="F8" s="11" t="s">
        <v>89</v>
      </c>
    </row>
    <row r="9" spans="2:6" ht="32.5" customHeight="1" x14ac:dyDescent="0.2">
      <c r="B9" s="38" t="s">
        <v>32</v>
      </c>
      <c r="C9" s="38"/>
      <c r="E9" s="38" t="s">
        <v>32</v>
      </c>
      <c r="F9" s="38"/>
    </row>
    <row r="10" spans="2:6" ht="32.5" customHeight="1" x14ac:dyDescent="0.2">
      <c r="B10" s="9" t="s">
        <v>33</v>
      </c>
      <c r="C10" s="10" t="s">
        <v>34</v>
      </c>
      <c r="E10" s="9" t="s">
        <v>33</v>
      </c>
      <c r="F10" s="11" t="s">
        <v>47</v>
      </c>
    </row>
    <row r="11" spans="2:6" ht="32.5" customHeight="1" x14ac:dyDescent="0.2">
      <c r="B11" s="9" t="s">
        <v>35</v>
      </c>
      <c r="C11" s="10" t="s">
        <v>36</v>
      </c>
      <c r="E11" s="9" t="s">
        <v>35</v>
      </c>
      <c r="F11" s="11" t="s">
        <v>90</v>
      </c>
    </row>
    <row r="12" spans="2:6" ht="32.5" customHeight="1" x14ac:dyDescent="0.2">
      <c r="B12" s="9" t="s">
        <v>37</v>
      </c>
      <c r="C12" s="10" t="s">
        <v>38</v>
      </c>
      <c r="E12" s="9" t="s">
        <v>37</v>
      </c>
      <c r="F12" s="11" t="s">
        <v>91</v>
      </c>
    </row>
    <row r="13" spans="2:6" ht="32.5" customHeight="1" x14ac:dyDescent="0.2">
      <c r="B13" s="9" t="s">
        <v>39</v>
      </c>
      <c r="C13" s="10" t="s">
        <v>40</v>
      </c>
      <c r="E13" s="9" t="s">
        <v>39</v>
      </c>
      <c r="F13" s="11" t="s">
        <v>92</v>
      </c>
    </row>
    <row r="14" spans="2:6" ht="32.5" customHeight="1" x14ac:dyDescent="0.2">
      <c r="B14" s="9" t="s">
        <v>41</v>
      </c>
      <c r="C14" s="10" t="s">
        <v>42</v>
      </c>
      <c r="E14" s="9" t="s">
        <v>41</v>
      </c>
      <c r="F14" s="11" t="s">
        <v>93</v>
      </c>
    </row>
    <row r="15" spans="2:6" ht="32.5" customHeight="1" x14ac:dyDescent="0.2">
      <c r="B15" s="38" t="s">
        <v>94</v>
      </c>
      <c r="C15" s="38"/>
      <c r="E15" s="38" t="s">
        <v>94</v>
      </c>
      <c r="F15" s="38"/>
    </row>
    <row r="16" spans="2:6" ht="32.5" customHeight="1" x14ac:dyDescent="0.2">
      <c r="B16" s="9" t="s">
        <v>43</v>
      </c>
      <c r="C16" s="10" t="s">
        <v>95</v>
      </c>
      <c r="E16" s="9" t="s">
        <v>48</v>
      </c>
      <c r="F16" s="11" t="s">
        <v>100</v>
      </c>
    </row>
    <row r="17" spans="2:6" ht="32.5" customHeight="1" x14ac:dyDescent="0.2">
      <c r="B17" s="9" t="s">
        <v>44</v>
      </c>
      <c r="C17" s="10" t="s">
        <v>97</v>
      </c>
      <c r="E17" s="9" t="s">
        <v>49</v>
      </c>
      <c r="F17" s="11" t="s">
        <v>101</v>
      </c>
    </row>
    <row r="18" spans="2:6" ht="32.5" customHeight="1" x14ac:dyDescent="0.2">
      <c r="B18" s="9" t="s">
        <v>45</v>
      </c>
      <c r="C18" s="7" t="s">
        <v>96</v>
      </c>
      <c r="E18" s="9" t="s">
        <v>50</v>
      </c>
      <c r="F18" s="11" t="s">
        <v>102</v>
      </c>
    </row>
    <row r="19" spans="2:6" ht="32.5" customHeight="1" x14ac:dyDescent="0.2">
      <c r="B19" s="15"/>
      <c r="C19" s="17"/>
      <c r="E19" s="15"/>
      <c r="F19" s="16"/>
    </row>
  </sheetData>
  <mergeCells count="10">
    <mergeCell ref="E1:F1"/>
    <mergeCell ref="E2:F2"/>
    <mergeCell ref="E5:F5"/>
    <mergeCell ref="E9:F9"/>
    <mergeCell ref="E15:F15"/>
    <mergeCell ref="B1:C1"/>
    <mergeCell ref="B2:C2"/>
    <mergeCell ref="B5:C5"/>
    <mergeCell ref="B9:C9"/>
    <mergeCell ref="B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tabSelected="1" workbookViewId="0">
      <selection activeCell="E9" sqref="E9"/>
    </sheetView>
  </sheetViews>
  <sheetFormatPr baseColWidth="10" defaultColWidth="8.83203125" defaultRowHeight="15" x14ac:dyDescent="0.2"/>
  <cols>
    <col min="1" max="2" width="27.33203125" style="8" customWidth="1"/>
    <col min="3" max="14" width="9.83203125" style="3" customWidth="1"/>
    <col min="15" max="16384" width="8.83203125" style="3"/>
  </cols>
  <sheetData>
    <row r="1" spans="1:16" ht="33" customHeight="1" x14ac:dyDescent="0.2">
      <c r="A1" s="40" t="s">
        <v>103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18"/>
    </row>
    <row r="2" spans="1:16" ht="33" customHeight="1" x14ac:dyDescent="0.2">
      <c r="A2" s="6"/>
      <c r="B2" s="12"/>
      <c r="C2" s="6" t="s">
        <v>21</v>
      </c>
      <c r="D2" s="6" t="s">
        <v>23</v>
      </c>
      <c r="E2" s="6" t="s">
        <v>26</v>
      </c>
      <c r="F2" s="6" t="s">
        <v>28</v>
      </c>
      <c r="G2" s="6" t="s">
        <v>30</v>
      </c>
      <c r="H2" s="6" t="s">
        <v>33</v>
      </c>
      <c r="I2" s="6" t="s">
        <v>35</v>
      </c>
      <c r="J2" s="6" t="s">
        <v>37</v>
      </c>
      <c r="K2" s="6" t="s">
        <v>39</v>
      </c>
      <c r="L2" s="6" t="s">
        <v>41</v>
      </c>
      <c r="M2" s="6" t="s">
        <v>48</v>
      </c>
      <c r="N2" s="6" t="s">
        <v>49</v>
      </c>
      <c r="O2" s="6" t="s">
        <v>50</v>
      </c>
      <c r="P2" s="19"/>
    </row>
    <row r="3" spans="1:16" ht="33" customHeight="1" x14ac:dyDescent="0.2">
      <c r="A3" s="40" t="s">
        <v>51</v>
      </c>
      <c r="B3" s="6" t="s">
        <v>55</v>
      </c>
      <c r="C3" s="6" t="s">
        <v>62</v>
      </c>
      <c r="D3" s="13"/>
      <c r="E3" s="6" t="s">
        <v>62</v>
      </c>
      <c r="G3" s="6" t="s">
        <v>62</v>
      </c>
      <c r="H3" s="7"/>
      <c r="I3" s="6" t="s">
        <v>62</v>
      </c>
      <c r="J3" s="7"/>
      <c r="K3" s="7"/>
      <c r="L3" s="7"/>
      <c r="M3" s="6" t="s">
        <v>62</v>
      </c>
      <c r="N3" s="6" t="s">
        <v>62</v>
      </c>
      <c r="O3" s="6" t="s">
        <v>62</v>
      </c>
      <c r="P3" s="19"/>
    </row>
    <row r="4" spans="1:16" ht="33" customHeight="1" x14ac:dyDescent="0.2">
      <c r="A4" s="40"/>
      <c r="B4" s="6" t="s">
        <v>56</v>
      </c>
      <c r="C4" s="6" t="s">
        <v>62</v>
      </c>
      <c r="D4" s="6"/>
      <c r="E4" s="6" t="s">
        <v>62</v>
      </c>
      <c r="F4" s="6" t="s">
        <v>62</v>
      </c>
      <c r="G4" s="6" t="s">
        <v>62</v>
      </c>
      <c r="H4" s="7"/>
      <c r="I4" s="6" t="s">
        <v>62</v>
      </c>
      <c r="J4" s="7"/>
      <c r="K4" s="7"/>
      <c r="L4" s="7"/>
      <c r="M4" s="6" t="s">
        <v>62</v>
      </c>
      <c r="N4" s="6" t="s">
        <v>62</v>
      </c>
      <c r="O4" s="6"/>
      <c r="P4" s="19"/>
    </row>
    <row r="5" spans="1:16" ht="33" customHeight="1" x14ac:dyDescent="0.2">
      <c r="A5" s="40"/>
      <c r="B5" s="6" t="s">
        <v>57</v>
      </c>
      <c r="C5" s="6" t="s">
        <v>62</v>
      </c>
      <c r="D5" s="4"/>
      <c r="E5" s="6" t="s">
        <v>62</v>
      </c>
      <c r="F5" s="6"/>
      <c r="G5" s="6" t="s">
        <v>62</v>
      </c>
      <c r="H5" s="6"/>
      <c r="I5" s="6" t="s">
        <v>62</v>
      </c>
      <c r="J5" s="6"/>
      <c r="K5" s="7"/>
      <c r="L5" s="7"/>
      <c r="M5" s="6" t="s">
        <v>62</v>
      </c>
      <c r="N5" s="6" t="s">
        <v>62</v>
      </c>
      <c r="O5" s="6" t="s">
        <v>62</v>
      </c>
    </row>
    <row r="6" spans="1:16" ht="33" customHeight="1" x14ac:dyDescent="0.2">
      <c r="A6" s="40" t="s">
        <v>52</v>
      </c>
      <c r="B6" s="6" t="s">
        <v>58</v>
      </c>
      <c r="C6" s="6" t="s">
        <v>62</v>
      </c>
      <c r="D6" s="6"/>
      <c r="E6" s="6" t="s">
        <v>62</v>
      </c>
      <c r="F6" s="6"/>
      <c r="G6" s="6" t="s">
        <v>62</v>
      </c>
      <c r="H6" s="7"/>
      <c r="I6" s="6" t="s">
        <v>62</v>
      </c>
      <c r="J6" s="7"/>
      <c r="K6" s="7"/>
      <c r="L6" s="7"/>
      <c r="M6" s="6" t="s">
        <v>62</v>
      </c>
      <c r="N6" s="6" t="s">
        <v>62</v>
      </c>
      <c r="O6" s="20" t="s">
        <v>62</v>
      </c>
      <c r="P6" s="19"/>
    </row>
    <row r="7" spans="1:16" ht="33" customHeight="1" x14ac:dyDescent="0.2">
      <c r="A7" s="40"/>
      <c r="B7" s="6" t="s">
        <v>59</v>
      </c>
      <c r="C7" s="6"/>
      <c r="D7" s="6"/>
      <c r="E7" s="6"/>
      <c r="F7" s="6"/>
      <c r="G7" s="20" t="s">
        <v>62</v>
      </c>
      <c r="H7" s="20" t="s">
        <v>62</v>
      </c>
      <c r="I7" s="20" t="s">
        <v>62</v>
      </c>
      <c r="J7" s="20" t="s">
        <v>62</v>
      </c>
      <c r="K7" s="7"/>
      <c r="L7" s="7"/>
      <c r="M7" s="7"/>
      <c r="N7" s="7"/>
      <c r="O7" s="7"/>
    </row>
    <row r="8" spans="1:16" ht="33" customHeight="1" x14ac:dyDescent="0.2">
      <c r="A8" s="40" t="s">
        <v>53</v>
      </c>
      <c r="B8" s="6" t="s">
        <v>60</v>
      </c>
      <c r="C8" s="6"/>
      <c r="D8" s="6"/>
      <c r="E8" s="6"/>
      <c r="F8" s="4"/>
      <c r="G8" s="7"/>
      <c r="H8" s="7"/>
      <c r="I8" s="7"/>
      <c r="J8" s="7"/>
      <c r="K8" s="20" t="s">
        <v>62</v>
      </c>
      <c r="L8" s="7"/>
      <c r="M8" s="20" t="s">
        <v>62</v>
      </c>
      <c r="N8" s="20" t="s">
        <v>62</v>
      </c>
      <c r="O8" s="20" t="s">
        <v>62</v>
      </c>
    </row>
    <row r="9" spans="1:16" ht="33" customHeight="1" x14ac:dyDescent="0.2">
      <c r="A9" s="40"/>
      <c r="B9" s="6" t="s">
        <v>61</v>
      </c>
      <c r="C9" s="6"/>
      <c r="D9" s="20" t="s">
        <v>62</v>
      </c>
      <c r="E9" s="6"/>
      <c r="F9" s="6"/>
      <c r="G9" s="20" t="s">
        <v>62</v>
      </c>
      <c r="H9" s="20" t="s">
        <v>62</v>
      </c>
      <c r="I9" s="20" t="s">
        <v>62</v>
      </c>
      <c r="J9" s="7"/>
      <c r="K9" s="6"/>
      <c r="L9" s="7"/>
      <c r="M9" s="6"/>
      <c r="N9" s="7"/>
      <c r="O9" s="7"/>
    </row>
    <row r="10" spans="1:16" ht="33" customHeight="1" x14ac:dyDescent="0.2">
      <c r="A10" s="40" t="s">
        <v>54</v>
      </c>
      <c r="B10" s="6" t="s">
        <v>104</v>
      </c>
      <c r="C10" s="4"/>
      <c r="D10" s="4"/>
      <c r="E10" s="6"/>
      <c r="F10" s="4"/>
      <c r="G10" s="7"/>
      <c r="H10" s="7"/>
      <c r="I10" s="7"/>
      <c r="J10" s="20" t="s">
        <v>62</v>
      </c>
      <c r="K10" s="7"/>
      <c r="L10" s="7"/>
      <c r="M10" s="7"/>
      <c r="N10" s="7"/>
      <c r="O10" s="7"/>
    </row>
    <row r="11" spans="1:16" ht="33" customHeight="1" x14ac:dyDescent="0.2">
      <c r="A11" s="40"/>
      <c r="B11" s="6" t="s">
        <v>105</v>
      </c>
      <c r="C11" s="4"/>
      <c r="D11" s="4"/>
      <c r="E11" s="4"/>
      <c r="F11" s="6"/>
      <c r="G11" s="7"/>
      <c r="H11" s="7"/>
      <c r="I11" s="7"/>
      <c r="J11" s="20" t="s">
        <v>62</v>
      </c>
      <c r="K11" s="7"/>
      <c r="L11" s="7"/>
      <c r="M11" s="7"/>
      <c r="N11" s="7"/>
      <c r="O11" s="7"/>
    </row>
    <row r="12" spans="1:16" ht="33" customHeight="1" x14ac:dyDescent="0.2">
      <c r="A12" s="40"/>
      <c r="B12" s="6" t="s">
        <v>106</v>
      </c>
      <c r="C12" s="6"/>
      <c r="D12" s="4"/>
      <c r="E12" s="6"/>
      <c r="F12" s="6"/>
      <c r="G12" s="7"/>
      <c r="H12" s="7"/>
      <c r="I12" s="7"/>
      <c r="J12" s="7"/>
      <c r="K12" s="7"/>
      <c r="L12" s="20" t="s">
        <v>62</v>
      </c>
      <c r="M12" s="7"/>
      <c r="N12" s="7"/>
      <c r="O12" s="7"/>
    </row>
  </sheetData>
  <mergeCells count="5">
    <mergeCell ref="A3:A5"/>
    <mergeCell ref="A6:A7"/>
    <mergeCell ref="A8:A9"/>
    <mergeCell ref="A10:A1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P. Eğitim Amaçları ve Hedefleri</vt:lpstr>
      <vt:lpstr>PEA, PH ve APG Ölçümü</vt:lpstr>
      <vt:lpstr>Program Çıktıları</vt:lpstr>
      <vt:lpstr>PEA, PH-PÇ Tutarlılığı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Gamze Düven</cp:lastModifiedBy>
  <cp:lastPrinted>2026-01-28T13:35:04Z</cp:lastPrinted>
  <dcterms:created xsi:type="dcterms:W3CDTF">2026-01-20T08:41:19Z</dcterms:created>
  <dcterms:modified xsi:type="dcterms:W3CDTF">2026-06-23T20:33:15Z</dcterms:modified>
</cp:coreProperties>
</file>